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bemarlecountyva-my.sharepoint.com/personal/rvaughan_albemarle_org1/Documents/Documents/CACVB Board/"/>
    </mc:Choice>
  </mc:AlternateContent>
  <xr:revisionPtr revIDLastSave="95" documentId="8_{8F901690-8C72-42E4-B179-7388916A5825}" xr6:coauthVersionLast="47" xr6:coauthVersionMax="47" xr10:uidLastSave="{5A3F755E-74A4-4910-AD81-D57FEAB453F5}"/>
  <bookViews>
    <workbookView xWindow="28695" yWindow="0" windowWidth="14610" windowHeight="15585" xr2:uid="{A66AA9F6-86D4-487C-95F9-03C32C3C2D58}"/>
  </bookViews>
  <sheets>
    <sheet name="FY26" sheetId="1" r:id="rId1"/>
    <sheet name="Marketi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B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1" i="1"/>
  <c r="D20" i="1"/>
  <c r="D19" i="1"/>
  <c r="D18" i="1"/>
  <c r="D17" i="1"/>
  <c r="D16" i="1"/>
  <c r="D15" i="1"/>
  <c r="D14" i="1"/>
  <c r="D13" i="1"/>
  <c r="D10" i="1"/>
  <c r="B7" i="1"/>
  <c r="D6" i="1"/>
  <c r="D5" i="1"/>
  <c r="D4" i="1"/>
  <c r="D3" i="1"/>
  <c r="D7" i="1" s="1"/>
  <c r="B37" i="1" l="1"/>
  <c r="C37" i="1"/>
  <c r="D36" i="1"/>
  <c r="D37" i="1" s="1"/>
</calcChain>
</file>

<file path=xl/sharedStrings.xml><?xml version="1.0" encoding="utf-8"?>
<sst xmlns="http://schemas.openxmlformats.org/spreadsheetml/2006/main" count="190" uniqueCount="101">
  <si>
    <t>Revenue Detail</t>
  </si>
  <si>
    <t>Revenue</t>
  </si>
  <si>
    <t>Balance</t>
  </si>
  <si>
    <t>Contributions from City</t>
  </si>
  <si>
    <t>Contributions from County</t>
  </si>
  <si>
    <t>Miscellaneous Income (Website)</t>
  </si>
  <si>
    <t>Expenses - Salaries</t>
  </si>
  <si>
    <t>Expenditures</t>
  </si>
  <si>
    <t>Remaining Balance</t>
  </si>
  <si>
    <t>Total Payroll</t>
  </si>
  <si>
    <t>Expenditures - Marketing-Related</t>
  </si>
  <si>
    <t>Advertising &amp; Marketing</t>
  </si>
  <si>
    <t>Website Development</t>
  </si>
  <si>
    <t xml:space="preserve">Printing </t>
  </si>
  <si>
    <t>Postage</t>
  </si>
  <si>
    <t>Research</t>
  </si>
  <si>
    <t>Non-Local Travel</t>
  </si>
  <si>
    <t>Dues/Subscriptions</t>
  </si>
  <si>
    <t>Telephone - Toll-Free &amp; Cell</t>
  </si>
  <si>
    <t>Van Expenditures (Maint, Fuel, etc.)</t>
  </si>
  <si>
    <t>Expenditures - Administrative</t>
  </si>
  <si>
    <t>Insurance Liability</t>
  </si>
  <si>
    <t>Equipment Rental</t>
  </si>
  <si>
    <t>Rent</t>
  </si>
  <si>
    <t>Education &amp; Training</t>
  </si>
  <si>
    <t>IT Infrastructure Replacement</t>
  </si>
  <si>
    <t>Office Supplies</t>
  </si>
  <si>
    <t>Meals</t>
  </si>
  <si>
    <t>Other Contractual Services</t>
  </si>
  <si>
    <t>Computer Software (Non-Cap)</t>
  </si>
  <si>
    <t>Machinery/Furniture (Non-Cap)</t>
  </si>
  <si>
    <t>Professional Services</t>
  </si>
  <si>
    <t>GF Admin Charges</t>
  </si>
  <si>
    <t>Total Expenses</t>
  </si>
  <si>
    <t>Total</t>
  </si>
  <si>
    <t>FY 26 Budget</t>
  </si>
  <si>
    <t>Local Travel (Mileage Reimbursement)</t>
  </si>
  <si>
    <t>FY'26 August CACVB Financials</t>
  </si>
  <si>
    <t>Advertising Line Items</t>
  </si>
  <si>
    <t>AMOUNT</t>
  </si>
  <si>
    <t>VENDOR</t>
  </si>
  <si>
    <t>DATE</t>
  </si>
  <si>
    <t>07/01/2025</t>
  </si>
  <si>
    <t/>
  </si>
  <si>
    <t>MEDIA TWO INTERACTIV</t>
  </si>
  <si>
    <t>Pioneer Publishing d</t>
  </si>
  <si>
    <t>Premier Travel Media</t>
  </si>
  <si>
    <t>Bernard, Benjamin S.</t>
  </si>
  <si>
    <t>VA WELCOME CITY SELE</t>
  </si>
  <si>
    <t>Wheel the World Inc</t>
  </si>
  <si>
    <t>Charrette Agency, LL</t>
  </si>
  <si>
    <t>Forezee Marketing So</t>
  </si>
  <si>
    <t>iHeartmedia</t>
  </si>
  <si>
    <t>OMB2026001</t>
  </si>
  <si>
    <t>07/02/2025</t>
  </si>
  <si>
    <t>61019</t>
  </si>
  <si>
    <t>07/09/2025</t>
  </si>
  <si>
    <t>2025ci-2348</t>
  </si>
  <si>
    <t>8822853744</t>
  </si>
  <si>
    <t>8822853734</t>
  </si>
  <si>
    <t>07/14/2025</t>
  </si>
  <si>
    <t>OTPV - PCARD EXPENSE</t>
  </si>
  <si>
    <t>07/21/2025</t>
  </si>
  <si>
    <t>07/24/2025</t>
  </si>
  <si>
    <t>07/30/2025</t>
  </si>
  <si>
    <t>08/01/2025</t>
  </si>
  <si>
    <t>INV-0150</t>
  </si>
  <si>
    <t>08/18/2025</t>
  </si>
  <si>
    <t>08/19/2025</t>
  </si>
  <si>
    <t>08/11/2025</t>
  </si>
  <si>
    <t>08/21/2025</t>
  </si>
  <si>
    <t>COMMENT</t>
  </si>
  <si>
    <t>ENCUMBRANCE OUTSTANDING PURCH</t>
  </si>
  <si>
    <t>Media Two Year 1 - June 2025</t>
  </si>
  <si>
    <t>Media Two Year 1 - June 202025</t>
  </si>
  <si>
    <t>Discover Black Cville Mktg Pkg</t>
  </si>
  <si>
    <t>Discover Black Cville Mktg2025</t>
  </si>
  <si>
    <t>Virginia Tourism Corporation</t>
  </si>
  <si>
    <t>SMM Ads June 2025 Digital</t>
  </si>
  <si>
    <t>SMM Ads June 2025 Digital 2025</t>
  </si>
  <si>
    <t>June 2025 Radio Ads Baltimore</t>
  </si>
  <si>
    <t>June 2025 Radio Ads Baltim2025</t>
  </si>
  <si>
    <t>June 2025 Radio Ads D.C. Inv 8</t>
  </si>
  <si>
    <t>June 2025 Radio Ads D.C. I2025</t>
  </si>
  <si>
    <t>VIRGINIA TOURISM CORP - Purcha</t>
  </si>
  <si>
    <t>FACEBK  UGVU7W4FQ2 - Facebook</t>
  </si>
  <si>
    <t>Discover Black Cville Mktg Aug</t>
  </si>
  <si>
    <t>Advertising</t>
  </si>
  <si>
    <t>ENCUMBRANCE CARRY FORWARD 2026</t>
  </si>
  <si>
    <t>ORIGINAL BUDGET 2026</t>
  </si>
  <si>
    <t>100% of Accessibility Verified</t>
  </si>
  <si>
    <t>100% of Accessibility Veri2025</t>
  </si>
  <si>
    <t>Close 25 PO, multi-yr cont2025</t>
  </si>
  <si>
    <t>Digital Advertising and Search</t>
  </si>
  <si>
    <t>GOOGLE  GSUITE_visitch - July</t>
  </si>
  <si>
    <t>SMUGMUG.COM - Purchase -Annual</t>
  </si>
  <si>
    <t>VIRGINIA HOSPITALITY &amp; TR - Pu</t>
  </si>
  <si>
    <t>AMERICAN BUS ASSOCIATION - Pur</t>
  </si>
  <si>
    <t>VIRGINIA RESTAURANT LODGI - Pu</t>
  </si>
  <si>
    <t>SQ  MICHIE TAVERN CORPORA - Pu</t>
  </si>
  <si>
    <t>Digital Advertising and Se2026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</si>
</sst>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wrapText="1"/>
    </xf>
    <xf numFmtId="0" fontId="0" fillId="2" borderId="0" xfId="0" applyFill="1"/>
    <xf numFmtId="0" fontId="1" fillId="0" borderId="0" xfId="0" applyFont="1"/>
    <xf numFmtId="0" fontId="2" fillId="0" borderId="0" xfId="0" applyFont="1"/>
    <xf numFmtId="17" fontId="3" fillId="0" borderId="0" xfId="0" quotePrefix="1" applyNumberFormat="1" applyFont="1"/>
    <xf numFmtId="2" fontId="0" fillId="0" borderId="0" xfId="0" applyNumberFormat="1"/>
    <xf numFmtId="2" fontId="2" fillId="0" borderId="0" xfId="0" applyNumberFormat="1" applyFont="1" applyAlignment="1">
      <alignment horizontal="center" wrapText="1"/>
    </xf>
    <xf numFmtId="2" fontId="0" fillId="0" borderId="1" xfId="0" applyNumberFormat="1" applyBorder="1"/>
    <xf numFmtId="2" fontId="1" fillId="0" borderId="0" xfId="0" applyNumberFormat="1" applyFont="1"/>
    <xf numFmtId="2" fontId="0" fillId="2" borderId="0" xfId="0" applyNumberFormat="1" applyFill="1"/>
    <xf numFmtId="2" fontId="4" fillId="0" borderId="0" xfId="0" applyNumberFormat="1" applyFont="1"/>
    <xf numFmtId="2" fontId="1" fillId="0" borderId="2" xfId="0" applyNumberFormat="1" applyFont="1" applyBorder="1"/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F40AC-2B29-4013-8C22-5A0D861CEB62}">
  <sheetPr>
    <tabColor theme="9"/>
    <pageSetUpPr fitToPage="1"/>
  </sheetPr>
  <dimension ref="A1:D38"/>
  <sheetViews>
    <sheetView tabSelected="1" workbookViewId="0">
      <selection activeCell="C10" sqref="C10"/>
    </sheetView>
  </sheetViews>
  <sheetFormatPr defaultRowHeight="14.4" x14ac:dyDescent="0.3"/>
  <cols>
    <col min="1" max="1" width="29.6640625" customWidth="1"/>
    <col min="2" max="4" width="23.6640625" style="6" customWidth="1"/>
  </cols>
  <sheetData>
    <row r="1" spans="1:4" ht="21" x14ac:dyDescent="0.4">
      <c r="A1" s="5" t="s">
        <v>37</v>
      </c>
    </row>
    <row r="2" spans="1:4" ht="25.95" customHeight="1" x14ac:dyDescent="0.35">
      <c r="A2" s="1" t="s">
        <v>0</v>
      </c>
      <c r="B2" s="7" t="s">
        <v>35</v>
      </c>
      <c r="C2" s="7" t="s">
        <v>1</v>
      </c>
      <c r="D2" s="7" t="s">
        <v>2</v>
      </c>
    </row>
    <row r="3" spans="1:4" x14ac:dyDescent="0.3">
      <c r="A3" t="s">
        <v>3</v>
      </c>
      <c r="B3" s="6">
        <v>1510806</v>
      </c>
      <c r="D3" s="6">
        <f>SUM(B3)</f>
        <v>1510806</v>
      </c>
    </row>
    <row r="4" spans="1:4" x14ac:dyDescent="0.3">
      <c r="A4" t="s">
        <v>4</v>
      </c>
      <c r="B4" s="6">
        <v>1373478</v>
      </c>
      <c r="D4" s="6">
        <f>SUM(B4)</f>
        <v>1373478</v>
      </c>
    </row>
    <row r="5" spans="1:4" x14ac:dyDescent="0.3">
      <c r="A5" t="s">
        <v>5</v>
      </c>
      <c r="B5" s="6">
        <v>40000</v>
      </c>
      <c r="D5" s="6">
        <f>SUM(B5)</f>
        <v>40000</v>
      </c>
    </row>
    <row r="6" spans="1:4" x14ac:dyDescent="0.3">
      <c r="B6" s="8"/>
      <c r="D6" s="6">
        <f>SUM(C6:C6)</f>
        <v>0</v>
      </c>
    </row>
    <row r="7" spans="1:4" x14ac:dyDescent="0.3">
      <c r="B7" s="9">
        <f>SUM(B3:B6)</f>
        <v>2924284</v>
      </c>
      <c r="D7" s="12">
        <f>SUM(D3:D6)</f>
        <v>2924284</v>
      </c>
    </row>
    <row r="8" spans="1:4" ht="9" customHeight="1" x14ac:dyDescent="0.3">
      <c r="A8" s="2"/>
      <c r="B8" s="10"/>
      <c r="C8" s="10"/>
      <c r="D8" s="10"/>
    </row>
    <row r="9" spans="1:4" ht="25.95" customHeight="1" x14ac:dyDescent="0.35">
      <c r="A9" s="1" t="s">
        <v>6</v>
      </c>
      <c r="B9" s="7" t="s">
        <v>35</v>
      </c>
      <c r="C9" s="7" t="s">
        <v>7</v>
      </c>
      <c r="D9" s="7" t="s">
        <v>8</v>
      </c>
    </row>
    <row r="10" spans="1:4" x14ac:dyDescent="0.3">
      <c r="A10" s="3" t="s">
        <v>9</v>
      </c>
      <c r="B10" s="9">
        <v>1335233</v>
      </c>
      <c r="C10" s="9"/>
      <c r="D10" s="9">
        <f>SUM(B10-C10)</f>
        <v>1335233</v>
      </c>
    </row>
    <row r="11" spans="1:4" ht="8.4" customHeight="1" x14ac:dyDescent="0.3">
      <c r="A11" s="2"/>
      <c r="B11" s="10"/>
      <c r="C11" s="10"/>
      <c r="D11" s="10"/>
    </row>
    <row r="12" spans="1:4" ht="25.95" customHeight="1" x14ac:dyDescent="0.35">
      <c r="A12" s="4" t="s">
        <v>10</v>
      </c>
      <c r="D12" s="7" t="s">
        <v>2</v>
      </c>
    </row>
    <row r="13" spans="1:4" x14ac:dyDescent="0.3">
      <c r="A13" t="s">
        <v>11</v>
      </c>
      <c r="B13" s="11">
        <v>1429898</v>
      </c>
      <c r="C13" s="6">
        <v>23684.61</v>
      </c>
      <c r="D13" s="11">
        <f t="shared" ref="D13:D21" si="0">SUM(B13-C13)</f>
        <v>1406213.39</v>
      </c>
    </row>
    <row r="14" spans="1:4" x14ac:dyDescent="0.3">
      <c r="A14" t="s">
        <v>12</v>
      </c>
      <c r="B14" s="11">
        <v>31000</v>
      </c>
      <c r="C14" s="6">
        <v>0</v>
      </c>
      <c r="D14" s="11">
        <f t="shared" si="0"/>
        <v>31000</v>
      </c>
    </row>
    <row r="15" spans="1:4" x14ac:dyDescent="0.3">
      <c r="A15" t="s">
        <v>13</v>
      </c>
      <c r="B15" s="6">
        <v>45000</v>
      </c>
      <c r="C15" s="6">
        <v>0</v>
      </c>
      <c r="D15" s="11">
        <f t="shared" si="0"/>
        <v>45000</v>
      </c>
    </row>
    <row r="16" spans="1:4" x14ac:dyDescent="0.3">
      <c r="A16" t="s">
        <v>14</v>
      </c>
      <c r="B16" s="11">
        <v>13000</v>
      </c>
      <c r="C16" s="6">
        <v>262.22000000000003</v>
      </c>
      <c r="D16" s="11">
        <f t="shared" si="0"/>
        <v>12737.78</v>
      </c>
    </row>
    <row r="17" spans="1:4" x14ac:dyDescent="0.3">
      <c r="A17" t="s">
        <v>15</v>
      </c>
      <c r="B17" s="11">
        <v>30000</v>
      </c>
      <c r="C17" s="6">
        <v>10800</v>
      </c>
      <c r="D17" s="11">
        <f t="shared" si="0"/>
        <v>19200</v>
      </c>
    </row>
    <row r="18" spans="1:4" x14ac:dyDescent="0.3">
      <c r="A18" t="s">
        <v>16</v>
      </c>
      <c r="B18" s="6">
        <v>35000</v>
      </c>
      <c r="C18" s="6">
        <v>4111.62</v>
      </c>
      <c r="D18" s="11">
        <f t="shared" si="0"/>
        <v>30888.38</v>
      </c>
    </row>
    <row r="19" spans="1:4" x14ac:dyDescent="0.3">
      <c r="A19" t="s">
        <v>17</v>
      </c>
      <c r="B19" s="6">
        <v>25000</v>
      </c>
      <c r="C19" s="6">
        <v>8145</v>
      </c>
      <c r="D19" s="11">
        <f t="shared" si="0"/>
        <v>16855</v>
      </c>
    </row>
    <row r="20" spans="1:4" x14ac:dyDescent="0.3">
      <c r="A20" t="s">
        <v>18</v>
      </c>
      <c r="B20" s="6">
        <v>15360</v>
      </c>
      <c r="C20" s="6">
        <v>29.02</v>
      </c>
      <c r="D20" s="11">
        <f t="shared" si="0"/>
        <v>15330.98</v>
      </c>
    </row>
    <row r="21" spans="1:4" x14ac:dyDescent="0.3">
      <c r="A21" t="s">
        <v>19</v>
      </c>
      <c r="B21" s="11">
        <v>15000</v>
      </c>
      <c r="C21" s="6">
        <v>353.83</v>
      </c>
      <c r="D21" s="11">
        <f t="shared" si="0"/>
        <v>14646.17</v>
      </c>
    </row>
    <row r="22" spans="1:4" ht="25.95" customHeight="1" x14ac:dyDescent="0.35">
      <c r="A22" s="4" t="s">
        <v>20</v>
      </c>
    </row>
    <row r="23" spans="1:4" x14ac:dyDescent="0.3">
      <c r="A23" t="s">
        <v>21</v>
      </c>
      <c r="B23" s="6">
        <v>6000</v>
      </c>
      <c r="C23" s="6">
        <v>0</v>
      </c>
      <c r="D23" s="6">
        <f>SUM(B23-C23)</f>
        <v>6000</v>
      </c>
    </row>
    <row r="24" spans="1:4" x14ac:dyDescent="0.3">
      <c r="A24" t="s">
        <v>22</v>
      </c>
      <c r="B24" s="6">
        <v>3000</v>
      </c>
      <c r="C24" s="6">
        <v>0</v>
      </c>
      <c r="D24" s="6">
        <f t="shared" ref="D24:D35" si="1">SUM(B24-C24)</f>
        <v>3000</v>
      </c>
    </row>
    <row r="25" spans="1:4" x14ac:dyDescent="0.3">
      <c r="A25" t="s">
        <v>23</v>
      </c>
      <c r="B25" s="6">
        <v>78154</v>
      </c>
      <c r="C25" s="6">
        <v>9056.31</v>
      </c>
      <c r="D25" s="6">
        <f t="shared" si="1"/>
        <v>69097.69</v>
      </c>
    </row>
    <row r="26" spans="1:4" x14ac:dyDescent="0.3">
      <c r="A26" t="s">
        <v>24</v>
      </c>
      <c r="B26" s="6">
        <v>28000</v>
      </c>
      <c r="C26" s="6">
        <v>3936.52</v>
      </c>
      <c r="D26" s="6">
        <f t="shared" si="1"/>
        <v>24063.48</v>
      </c>
    </row>
    <row r="27" spans="1:4" x14ac:dyDescent="0.3">
      <c r="A27" t="s">
        <v>36</v>
      </c>
      <c r="B27" s="6">
        <v>5000</v>
      </c>
      <c r="C27" s="6">
        <v>20</v>
      </c>
      <c r="D27" s="6">
        <f t="shared" si="1"/>
        <v>4980</v>
      </c>
    </row>
    <row r="28" spans="1:4" x14ac:dyDescent="0.3">
      <c r="A28" t="s">
        <v>25</v>
      </c>
      <c r="B28" s="6">
        <v>6260</v>
      </c>
      <c r="C28" s="6">
        <v>0</v>
      </c>
      <c r="D28" s="6">
        <f t="shared" si="1"/>
        <v>6260</v>
      </c>
    </row>
    <row r="29" spans="1:4" x14ac:dyDescent="0.3">
      <c r="A29" t="s">
        <v>26</v>
      </c>
      <c r="B29" s="6">
        <v>4000</v>
      </c>
      <c r="C29" s="6">
        <v>42.74</v>
      </c>
      <c r="D29" s="6">
        <f t="shared" si="1"/>
        <v>3957.26</v>
      </c>
    </row>
    <row r="30" spans="1:4" x14ac:dyDescent="0.3">
      <c r="A30" t="s">
        <v>27</v>
      </c>
      <c r="B30" s="6">
        <v>4500</v>
      </c>
      <c r="C30" s="6">
        <v>585.65</v>
      </c>
      <c r="D30" s="6">
        <f t="shared" si="1"/>
        <v>3914.35</v>
      </c>
    </row>
    <row r="31" spans="1:4" x14ac:dyDescent="0.3">
      <c r="A31" t="s">
        <v>28</v>
      </c>
      <c r="B31" s="6">
        <v>3000</v>
      </c>
      <c r="C31" s="6">
        <v>0</v>
      </c>
      <c r="D31" s="6">
        <f t="shared" si="1"/>
        <v>3000</v>
      </c>
    </row>
    <row r="32" spans="1:4" x14ac:dyDescent="0.3">
      <c r="A32" t="s">
        <v>29</v>
      </c>
      <c r="B32" s="6">
        <v>6000</v>
      </c>
      <c r="C32" s="6">
        <v>0</v>
      </c>
      <c r="D32" s="6">
        <f t="shared" si="1"/>
        <v>6000</v>
      </c>
    </row>
    <row r="33" spans="1:4" x14ac:dyDescent="0.3">
      <c r="A33" t="s">
        <v>30</v>
      </c>
      <c r="B33" s="6">
        <v>5000</v>
      </c>
      <c r="C33" s="6">
        <v>0</v>
      </c>
      <c r="D33" s="6">
        <f t="shared" si="1"/>
        <v>5000</v>
      </c>
    </row>
    <row r="34" spans="1:4" x14ac:dyDescent="0.3">
      <c r="A34" t="s">
        <v>31</v>
      </c>
      <c r="B34" s="6">
        <v>4364</v>
      </c>
      <c r="C34" s="6">
        <v>0</v>
      </c>
      <c r="D34" s="6">
        <f t="shared" si="1"/>
        <v>4364</v>
      </c>
    </row>
    <row r="35" spans="1:4" x14ac:dyDescent="0.3">
      <c r="A35" t="s">
        <v>32</v>
      </c>
      <c r="B35" s="6">
        <v>58486</v>
      </c>
      <c r="C35" s="6">
        <v>0</v>
      </c>
      <c r="D35" s="6">
        <f t="shared" si="1"/>
        <v>58486</v>
      </c>
    </row>
    <row r="36" spans="1:4" ht="18" customHeight="1" x14ac:dyDescent="0.3">
      <c r="A36" s="3" t="s">
        <v>33</v>
      </c>
      <c r="B36" s="9">
        <f>SUM(B13:B35)</f>
        <v>1851022</v>
      </c>
      <c r="C36" s="9">
        <f>SUM(C13:C35)</f>
        <v>61027.519999999997</v>
      </c>
      <c r="D36" s="9">
        <f>SUM(D13:D35)</f>
        <v>1789994.4799999997</v>
      </c>
    </row>
    <row r="37" spans="1:4" ht="18" customHeight="1" x14ac:dyDescent="0.3">
      <c r="A37" s="3" t="s">
        <v>34</v>
      </c>
      <c r="B37" s="9">
        <f>SUM(B36+B10)</f>
        <v>3186255</v>
      </c>
      <c r="C37" s="9">
        <f>SUM(C36+C10)</f>
        <v>61027.519999999997</v>
      </c>
      <c r="D37" s="9">
        <f>SUM(D36+D10)</f>
        <v>3125227.4799999995</v>
      </c>
    </row>
    <row r="38" spans="1:4" x14ac:dyDescent="0.3">
      <c r="A38" s="3"/>
      <c r="B38" s="9"/>
      <c r="C38" s="9"/>
      <c r="D38" s="9"/>
    </row>
  </sheetData>
  <pageMargins left="0.25" right="0.25" top="0.75" bottom="0.75" header="0.3" footer="0.3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16EE7-1882-4DE9-A938-7BE7B97B35FB}">
  <dimension ref="A1:D51"/>
  <sheetViews>
    <sheetView workbookViewId="0">
      <selection activeCell="A33" sqref="A33"/>
    </sheetView>
  </sheetViews>
  <sheetFormatPr defaultRowHeight="14.4" x14ac:dyDescent="0.3"/>
  <cols>
    <col min="1" max="1" width="25.21875" customWidth="1"/>
    <col min="2" max="2" width="11.33203125" bestFit="1" customWidth="1"/>
  </cols>
  <sheetData>
    <row r="1" spans="1:4" ht="21" x14ac:dyDescent="0.4">
      <c r="A1" s="5" t="s">
        <v>37</v>
      </c>
    </row>
    <row r="2" spans="1:4" ht="32.4" customHeight="1" x14ac:dyDescent="0.35">
      <c r="A2" s="4" t="s">
        <v>38</v>
      </c>
    </row>
    <row r="3" spans="1:4" x14ac:dyDescent="0.3">
      <c r="A3" s="3" t="s">
        <v>40</v>
      </c>
      <c r="B3" s="3" t="s">
        <v>39</v>
      </c>
      <c r="C3" s="3" t="s">
        <v>41</v>
      </c>
      <c r="D3" s="3" t="s">
        <v>71</v>
      </c>
    </row>
    <row r="4" spans="1:4" x14ac:dyDescent="0.3">
      <c r="A4" s="13" t="s">
        <v>44</v>
      </c>
      <c r="B4" s="14">
        <v>154378.60999999999</v>
      </c>
      <c r="C4" s="13" t="s">
        <v>42</v>
      </c>
      <c r="D4" s="13" t="s">
        <v>72</v>
      </c>
    </row>
    <row r="5" spans="1:4" x14ac:dyDescent="0.3">
      <c r="A5" s="13" t="s">
        <v>45</v>
      </c>
      <c r="B5" s="14">
        <v>2700</v>
      </c>
      <c r="C5" s="13" t="s">
        <v>42</v>
      </c>
      <c r="D5" s="13" t="s">
        <v>72</v>
      </c>
    </row>
    <row r="6" spans="1:4" x14ac:dyDescent="0.3">
      <c r="A6" s="13" t="s">
        <v>46</v>
      </c>
      <c r="B6" s="14">
        <v>5495</v>
      </c>
      <c r="C6" s="13" t="s">
        <v>42</v>
      </c>
      <c r="D6" s="13" t="s">
        <v>72</v>
      </c>
    </row>
    <row r="7" spans="1:4" x14ac:dyDescent="0.3">
      <c r="A7" s="13" t="s">
        <v>47</v>
      </c>
      <c r="B7" s="14">
        <v>3300</v>
      </c>
      <c r="C7" s="13" t="s">
        <v>42</v>
      </c>
      <c r="D7" s="13" t="s">
        <v>72</v>
      </c>
    </row>
    <row r="8" spans="1:4" x14ac:dyDescent="0.3">
      <c r="A8" s="13" t="s">
        <v>48</v>
      </c>
      <c r="B8" s="14">
        <v>3075</v>
      </c>
      <c r="C8" s="13" t="s">
        <v>42</v>
      </c>
      <c r="D8" s="13" t="s">
        <v>72</v>
      </c>
    </row>
    <row r="9" spans="1:4" x14ac:dyDescent="0.3">
      <c r="A9" s="13" t="s">
        <v>49</v>
      </c>
      <c r="B9" s="14">
        <v>10000</v>
      </c>
      <c r="C9" s="13" t="s">
        <v>42</v>
      </c>
      <c r="D9" s="13" t="s">
        <v>72</v>
      </c>
    </row>
    <row r="10" spans="1:4" x14ac:dyDescent="0.3">
      <c r="A10" s="13" t="s">
        <v>50</v>
      </c>
      <c r="B10" s="14">
        <v>81000</v>
      </c>
      <c r="C10" s="13" t="s">
        <v>42</v>
      </c>
      <c r="D10" s="13" t="s">
        <v>72</v>
      </c>
    </row>
    <row r="11" spans="1:4" x14ac:dyDescent="0.3">
      <c r="A11" s="13" t="s">
        <v>51</v>
      </c>
      <c r="B11" s="14">
        <v>27500</v>
      </c>
      <c r="C11" s="13" t="s">
        <v>42</v>
      </c>
      <c r="D11" s="13" t="s">
        <v>72</v>
      </c>
    </row>
    <row r="12" spans="1:4" x14ac:dyDescent="0.3">
      <c r="A12" s="13" t="s">
        <v>52</v>
      </c>
      <c r="B12" s="14">
        <v>30000</v>
      </c>
      <c r="C12" s="13" t="s">
        <v>42</v>
      </c>
      <c r="D12" s="13" t="s">
        <v>72</v>
      </c>
    </row>
    <row r="13" spans="1:4" x14ac:dyDescent="0.3">
      <c r="A13" s="13" t="s">
        <v>43</v>
      </c>
      <c r="B13" s="14">
        <v>-13443</v>
      </c>
      <c r="C13" s="13" t="s">
        <v>42</v>
      </c>
      <c r="D13" s="13" t="s">
        <v>53</v>
      </c>
    </row>
    <row r="14" spans="1:4" x14ac:dyDescent="0.3">
      <c r="A14" s="13" t="s">
        <v>44</v>
      </c>
      <c r="B14" s="14">
        <v>22996.74</v>
      </c>
      <c r="C14" s="13" t="s">
        <v>54</v>
      </c>
      <c r="D14" s="13" t="s">
        <v>73</v>
      </c>
    </row>
    <row r="15" spans="1:4" x14ac:dyDescent="0.3">
      <c r="A15" s="13" t="s">
        <v>44</v>
      </c>
      <c r="B15" s="14">
        <v>-22996.74</v>
      </c>
      <c r="C15" s="13" t="s">
        <v>54</v>
      </c>
      <c r="D15" s="13" t="s">
        <v>74</v>
      </c>
    </row>
    <row r="16" spans="1:4" x14ac:dyDescent="0.3">
      <c r="A16" s="13" t="s">
        <v>51</v>
      </c>
      <c r="B16" s="14">
        <v>2750</v>
      </c>
      <c r="C16" s="13" t="s">
        <v>54</v>
      </c>
      <c r="D16" s="13" t="s">
        <v>75</v>
      </c>
    </row>
    <row r="17" spans="1:4" x14ac:dyDescent="0.3">
      <c r="A17" s="13" t="s">
        <v>51</v>
      </c>
      <c r="B17" s="14">
        <v>-2750</v>
      </c>
      <c r="C17" s="13" t="s">
        <v>54</v>
      </c>
      <c r="D17" s="13" t="s">
        <v>76</v>
      </c>
    </row>
    <row r="18" spans="1:4" x14ac:dyDescent="0.3">
      <c r="A18" s="13" t="s">
        <v>43</v>
      </c>
      <c r="B18" s="14">
        <v>-10000</v>
      </c>
      <c r="C18" s="13" t="s">
        <v>56</v>
      </c>
      <c r="D18" s="13" t="s">
        <v>77</v>
      </c>
    </row>
    <row r="19" spans="1:4" x14ac:dyDescent="0.3">
      <c r="A19" s="13" t="s">
        <v>45</v>
      </c>
      <c r="B19" s="14">
        <v>2700</v>
      </c>
      <c r="C19" s="13" t="s">
        <v>54</v>
      </c>
      <c r="D19" s="13" t="s">
        <v>78</v>
      </c>
    </row>
    <row r="20" spans="1:4" x14ac:dyDescent="0.3">
      <c r="A20" s="13" t="s">
        <v>45</v>
      </c>
      <c r="B20" s="14">
        <v>-300</v>
      </c>
      <c r="C20" s="13" t="s">
        <v>54</v>
      </c>
      <c r="D20" s="13" t="s">
        <v>79</v>
      </c>
    </row>
    <row r="21" spans="1:4" x14ac:dyDescent="0.3">
      <c r="A21" s="13" t="s">
        <v>45</v>
      </c>
      <c r="B21" s="14">
        <v>-500</v>
      </c>
      <c r="C21" s="13" t="s">
        <v>54</v>
      </c>
      <c r="D21" s="13" t="s">
        <v>79</v>
      </c>
    </row>
    <row r="22" spans="1:4" x14ac:dyDescent="0.3">
      <c r="A22" s="13" t="s">
        <v>45</v>
      </c>
      <c r="B22" s="14">
        <v>-1300</v>
      </c>
      <c r="C22" s="13" t="s">
        <v>54</v>
      </c>
      <c r="D22" s="13" t="s">
        <v>79</v>
      </c>
    </row>
    <row r="23" spans="1:4" x14ac:dyDescent="0.3">
      <c r="A23" s="13" t="s">
        <v>45</v>
      </c>
      <c r="B23" s="14">
        <v>-600</v>
      </c>
      <c r="C23" s="13" t="s">
        <v>54</v>
      </c>
      <c r="D23" s="13" t="s">
        <v>79</v>
      </c>
    </row>
    <row r="24" spans="1:4" x14ac:dyDescent="0.3">
      <c r="A24" s="13" t="s">
        <v>52</v>
      </c>
      <c r="B24" s="14">
        <v>6525</v>
      </c>
      <c r="C24" s="13" t="s">
        <v>56</v>
      </c>
      <c r="D24" s="13" t="s">
        <v>80</v>
      </c>
    </row>
    <row r="25" spans="1:4" x14ac:dyDescent="0.3">
      <c r="A25" s="13" t="s">
        <v>52</v>
      </c>
      <c r="B25" s="14">
        <v>-6525</v>
      </c>
      <c r="C25" s="13" t="s">
        <v>56</v>
      </c>
      <c r="D25" s="13" t="s">
        <v>81</v>
      </c>
    </row>
    <row r="26" spans="1:4" x14ac:dyDescent="0.3">
      <c r="A26" s="13" t="s">
        <v>52</v>
      </c>
      <c r="B26" s="14">
        <v>23475</v>
      </c>
      <c r="C26" s="13" t="s">
        <v>56</v>
      </c>
      <c r="D26" s="13" t="s">
        <v>82</v>
      </c>
    </row>
    <row r="27" spans="1:4" x14ac:dyDescent="0.3">
      <c r="A27" s="13" t="s">
        <v>52</v>
      </c>
      <c r="B27" s="14">
        <v>-23475</v>
      </c>
      <c r="C27" s="13" t="s">
        <v>56</v>
      </c>
      <c r="D27" s="13" t="s">
        <v>83</v>
      </c>
    </row>
    <row r="28" spans="1:4" x14ac:dyDescent="0.3">
      <c r="A28" s="13" t="s">
        <v>43</v>
      </c>
      <c r="B28" s="14">
        <v>-22996.74</v>
      </c>
      <c r="C28" s="13" t="s">
        <v>42</v>
      </c>
      <c r="D28" s="13" t="s">
        <v>55</v>
      </c>
    </row>
    <row r="29" spans="1:4" x14ac:dyDescent="0.3">
      <c r="A29" s="13" t="s">
        <v>61</v>
      </c>
      <c r="B29" s="14">
        <v>85</v>
      </c>
      <c r="C29" s="13" t="s">
        <v>60</v>
      </c>
      <c r="D29" s="13" t="s">
        <v>84</v>
      </c>
    </row>
    <row r="30" spans="1:4" x14ac:dyDescent="0.3">
      <c r="A30" s="13" t="s">
        <v>43</v>
      </c>
      <c r="B30" s="14">
        <v>-23475</v>
      </c>
      <c r="C30" s="13" t="s">
        <v>42</v>
      </c>
      <c r="D30" s="13" t="s">
        <v>59</v>
      </c>
    </row>
    <row r="31" spans="1:4" x14ac:dyDescent="0.3">
      <c r="A31" s="13" t="s">
        <v>43</v>
      </c>
      <c r="B31" s="14">
        <v>-6525</v>
      </c>
      <c r="C31" s="13" t="s">
        <v>42</v>
      </c>
      <c r="D31" s="13" t="s">
        <v>58</v>
      </c>
    </row>
    <row r="32" spans="1:4" x14ac:dyDescent="0.3">
      <c r="A32" s="13" t="s">
        <v>43</v>
      </c>
      <c r="B32" s="14">
        <v>-2700</v>
      </c>
      <c r="C32" s="13" t="s">
        <v>42</v>
      </c>
      <c r="D32" s="13" t="s">
        <v>57</v>
      </c>
    </row>
    <row r="33" spans="1:4" x14ac:dyDescent="0.3">
      <c r="A33" s="13" t="s">
        <v>61</v>
      </c>
      <c r="B33" s="14">
        <v>730.39</v>
      </c>
      <c r="C33" s="13" t="s">
        <v>62</v>
      </c>
      <c r="D33" s="13" t="s">
        <v>85</v>
      </c>
    </row>
    <row r="34" spans="1:4" x14ac:dyDescent="0.3">
      <c r="A34" s="13" t="s">
        <v>51</v>
      </c>
      <c r="B34" s="14">
        <v>2750</v>
      </c>
      <c r="C34" s="13" t="s">
        <v>63</v>
      </c>
      <c r="D34" s="13" t="s">
        <v>86</v>
      </c>
    </row>
    <row r="35" spans="1:4" x14ac:dyDescent="0.3">
      <c r="A35" s="13" t="s">
        <v>51</v>
      </c>
      <c r="B35" s="14">
        <v>-2750</v>
      </c>
      <c r="C35" s="13" t="s">
        <v>63</v>
      </c>
      <c r="D35" s="13" t="s">
        <v>76</v>
      </c>
    </row>
    <row r="36" spans="1:4" x14ac:dyDescent="0.3">
      <c r="A36" s="13" t="s">
        <v>43</v>
      </c>
      <c r="B36" s="14">
        <v>-10000</v>
      </c>
      <c r="C36" s="13" t="s">
        <v>64</v>
      </c>
      <c r="D36" s="13" t="s">
        <v>87</v>
      </c>
    </row>
    <row r="37" spans="1:4" x14ac:dyDescent="0.3">
      <c r="A37" s="13" t="s">
        <v>43</v>
      </c>
      <c r="B37" s="14">
        <v>-10000</v>
      </c>
      <c r="C37" s="13" t="s">
        <v>42</v>
      </c>
      <c r="D37" s="13" t="s">
        <v>66</v>
      </c>
    </row>
    <row r="38" spans="1:4" x14ac:dyDescent="0.3">
      <c r="A38" s="13" t="s">
        <v>43</v>
      </c>
      <c r="B38" s="14">
        <v>317448.61</v>
      </c>
      <c r="C38" s="13" t="s">
        <v>42</v>
      </c>
      <c r="D38" s="13" t="s">
        <v>88</v>
      </c>
    </row>
    <row r="39" spans="1:4" x14ac:dyDescent="0.3">
      <c r="A39" s="13" t="s">
        <v>43</v>
      </c>
      <c r="B39" s="14">
        <v>1125892</v>
      </c>
      <c r="C39" s="13" t="s">
        <v>42</v>
      </c>
      <c r="D39" s="13" t="s">
        <v>89</v>
      </c>
    </row>
    <row r="40" spans="1:4" x14ac:dyDescent="0.3">
      <c r="A40" s="13" t="s">
        <v>49</v>
      </c>
      <c r="B40" s="14">
        <v>10000</v>
      </c>
      <c r="C40" s="13" t="s">
        <v>65</v>
      </c>
      <c r="D40" s="13" t="s">
        <v>90</v>
      </c>
    </row>
    <row r="41" spans="1:4" x14ac:dyDescent="0.3">
      <c r="A41" s="13" t="s">
        <v>49</v>
      </c>
      <c r="B41" s="14">
        <v>-10000</v>
      </c>
      <c r="C41" s="13" t="s">
        <v>65</v>
      </c>
      <c r="D41" s="13" t="s">
        <v>91</v>
      </c>
    </row>
    <row r="42" spans="1:4" x14ac:dyDescent="0.3">
      <c r="A42" s="13" t="s">
        <v>44</v>
      </c>
      <c r="B42" s="14">
        <v>-131381.87</v>
      </c>
      <c r="C42" s="13" t="s">
        <v>67</v>
      </c>
      <c r="D42" s="13" t="s">
        <v>92</v>
      </c>
    </row>
    <row r="43" spans="1:4" x14ac:dyDescent="0.3">
      <c r="A43" s="13" t="s">
        <v>44</v>
      </c>
      <c r="B43" s="14">
        <v>300000</v>
      </c>
      <c r="C43" s="13" t="s">
        <v>68</v>
      </c>
      <c r="D43" s="13" t="s">
        <v>93</v>
      </c>
    </row>
    <row r="44" spans="1:4" x14ac:dyDescent="0.3">
      <c r="A44" s="13" t="s">
        <v>61</v>
      </c>
      <c r="B44" s="14">
        <v>16.170000000000002</v>
      </c>
      <c r="C44" s="13" t="s">
        <v>69</v>
      </c>
      <c r="D44" s="13" t="s">
        <v>94</v>
      </c>
    </row>
    <row r="45" spans="1:4" x14ac:dyDescent="0.3">
      <c r="A45" s="13" t="s">
        <v>61</v>
      </c>
      <c r="B45" s="14">
        <v>82</v>
      </c>
      <c r="C45" s="13" t="s">
        <v>69</v>
      </c>
      <c r="D45" s="13" t="s">
        <v>95</v>
      </c>
    </row>
    <row r="46" spans="1:4" x14ac:dyDescent="0.3">
      <c r="A46" s="13" t="s">
        <v>61</v>
      </c>
      <c r="B46" s="14">
        <v>504</v>
      </c>
      <c r="C46" s="13" t="s">
        <v>69</v>
      </c>
      <c r="D46" s="13" t="s">
        <v>96</v>
      </c>
    </row>
    <row r="47" spans="1:4" x14ac:dyDescent="0.3">
      <c r="A47" s="13" t="s">
        <v>61</v>
      </c>
      <c r="B47" s="14">
        <v>1795</v>
      </c>
      <c r="C47" s="13" t="s">
        <v>69</v>
      </c>
      <c r="D47" s="13" t="s">
        <v>97</v>
      </c>
    </row>
    <row r="48" spans="1:4" x14ac:dyDescent="0.3">
      <c r="A48" s="13" t="s">
        <v>61</v>
      </c>
      <c r="B48" s="14">
        <v>1100</v>
      </c>
      <c r="C48" s="13" t="s">
        <v>69</v>
      </c>
      <c r="D48" s="13" t="s">
        <v>98</v>
      </c>
    </row>
    <row r="49" spans="1:4" x14ac:dyDescent="0.3">
      <c r="A49" s="13" t="s">
        <v>61</v>
      </c>
      <c r="B49" s="14">
        <v>79.53</v>
      </c>
      <c r="C49" s="13" t="s">
        <v>69</v>
      </c>
      <c r="D49" s="13" t="s">
        <v>99</v>
      </c>
    </row>
    <row r="50" spans="1:4" x14ac:dyDescent="0.3">
      <c r="A50" s="13" t="s">
        <v>44</v>
      </c>
      <c r="B50" s="14">
        <v>19723.400000000001</v>
      </c>
      <c r="C50" s="13" t="s">
        <v>70</v>
      </c>
      <c r="D50" s="13" t="s">
        <v>93</v>
      </c>
    </row>
    <row r="51" spans="1:4" x14ac:dyDescent="0.3">
      <c r="A51" s="13" t="s">
        <v>44</v>
      </c>
      <c r="B51" s="14">
        <v>-19723.400000000001</v>
      </c>
      <c r="C51" s="13" t="s">
        <v>70</v>
      </c>
      <c r="D51" s="13" t="s"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97c83c-9881-4602-849f-d7bdc5f736aa" xsi:nil="true"/>
    <_ip_UnifiedCompliancePolicyUIAction xmlns="http://schemas.microsoft.com/sharepoint/v3" xsi:nil="true"/>
    <lcf76f155ced4ddcb4097134ff3c332f xmlns="57e93ad4-19d2-403a-87fc-8a6bf8159da0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B6D2F43FD46243A96FBFBC77F7C1BE" ma:contentTypeVersion="19" ma:contentTypeDescription="Create a new document." ma:contentTypeScope="" ma:versionID="fc1c79717e71317a84c0e0df0ecf57c3">
  <xsd:schema xmlns:xsd="http://www.w3.org/2001/XMLSchema" xmlns:xs="http://www.w3.org/2001/XMLSchema" xmlns:p="http://schemas.microsoft.com/office/2006/metadata/properties" xmlns:ns1="http://schemas.microsoft.com/sharepoint/v3" xmlns:ns2="0197c83c-9881-4602-849f-d7bdc5f736aa" xmlns:ns3="57e93ad4-19d2-403a-87fc-8a6bf8159da0" targetNamespace="http://schemas.microsoft.com/office/2006/metadata/properties" ma:root="true" ma:fieldsID="039f1cf3e1e6ab02472bb488915721d6" ns1:_="" ns2:_="" ns3:_="">
    <xsd:import namespace="http://schemas.microsoft.com/sharepoint/v3"/>
    <xsd:import namespace="0197c83c-9881-4602-849f-d7bdc5f736aa"/>
    <xsd:import namespace="57e93ad4-19d2-403a-87fc-8a6bf8159da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97c83c-9881-4602-849f-d7bdc5f736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5376a4e-fd8e-4260-bb2f-d3d2098530c7}" ma:internalName="TaxCatchAll" ma:showField="CatchAllData" ma:web="0197c83c-9881-4602-849f-d7bdc5f736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93ad4-19d2-403a-87fc-8a6bf8159d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24e26d1-dad4-4ac5-8266-47af6b1647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F9DF5C-A7DB-4651-94AA-3DBD29C2AFA0}">
  <ds:schemaRefs>
    <ds:schemaRef ds:uri="http://schemas.openxmlformats.org/package/2006/metadata/core-properties"/>
    <ds:schemaRef ds:uri="http://purl.org/dc/dcmitype/"/>
    <ds:schemaRef ds:uri="57e93ad4-19d2-403a-87fc-8a6bf8159da0"/>
    <ds:schemaRef ds:uri="http://schemas.microsoft.com/office/infopath/2007/PartnerControls"/>
    <ds:schemaRef ds:uri="http://schemas.microsoft.com/office/2006/metadata/properties"/>
    <ds:schemaRef ds:uri="0197c83c-9881-4602-849f-d7bdc5f736aa"/>
    <ds:schemaRef ds:uri="http://schemas.microsoft.com/office/2006/documentManagement/types"/>
    <ds:schemaRef ds:uri="http://purl.org/dc/terms/"/>
    <ds:schemaRef ds:uri="http://schemas.microsoft.com/sharepoint/v3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D14BD18-3D51-4C55-BF42-04449C6B2A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D63449-F894-448A-9DB6-EE1A5E915F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97c83c-9881-4602-849f-d7bdc5f736aa"/>
    <ds:schemaRef ds:uri="57e93ad4-19d2-403a-87fc-8a6bf8159d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FY26</vt:lpstr>
      <vt:lpstr>Marketing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Kathy O'Leary</dc:creator>
  <cp:keywords/>
  <dc:description/>
  <cp:lastModifiedBy>Ruairi Vaughan</cp:lastModifiedBy>
  <cp:revision/>
  <dcterms:created xsi:type="dcterms:W3CDTF">2023-08-09T18:41:50Z</dcterms:created>
  <dcterms:modified xsi:type="dcterms:W3CDTF">2025-09-03T19:58:33Z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0x010100FFB6D2F43FD46243A96FBFBC77F7C1BE</vt:lpwstr>
  </property>
  <property fmtid="{D5CDD505-2E9C-101B-9397-08002B2CF9AE}" pid="3" name="MediaServiceImageTags">
    <vt:lpwstr/>
  </property>
</Properties>
</file>