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marlecountyva-my.sharepoint.com/personal/rvaughan_albemarle_org1/Documents/Documents/CACVB Board/Board Financial Reports/"/>
    </mc:Choice>
  </mc:AlternateContent>
  <xr:revisionPtr revIDLastSave="86" documentId="8_{E2D32374-080B-4B49-9169-CBF31740CC5D}" xr6:coauthVersionLast="47" xr6:coauthVersionMax="47" xr10:uidLastSave="{AB527637-6716-488E-B777-21AAF376D847}"/>
  <bookViews>
    <workbookView xWindow="43095" yWindow="0" windowWidth="14610" windowHeight="15585" xr2:uid="{A66AA9F6-86D4-487C-95F9-03C32C3C2D58}"/>
  </bookViews>
  <sheets>
    <sheet name="FY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1" i="1"/>
  <c r="D5" i="1" l="1"/>
  <c r="C36" i="1" l="1"/>
  <c r="B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0" i="1"/>
  <c r="B7" i="1"/>
  <c r="D6" i="1"/>
  <c r="D4" i="1"/>
  <c r="D3" i="1"/>
  <c r="D7" i="1" l="1"/>
  <c r="B37" i="1"/>
  <c r="C37" i="1"/>
  <c r="D36" i="1"/>
  <c r="D37" i="1" s="1"/>
</calcChain>
</file>

<file path=xl/sharedStrings.xml><?xml version="1.0" encoding="utf-8"?>
<sst xmlns="http://schemas.openxmlformats.org/spreadsheetml/2006/main" count="40" uniqueCount="38">
  <si>
    <t>Revenue Detail</t>
  </si>
  <si>
    <t>Revenue</t>
  </si>
  <si>
    <t>Balance</t>
  </si>
  <si>
    <t>Contributions from City</t>
  </si>
  <si>
    <t>Contributions from County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</si>
  <si>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</si>
  <si>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</si>
  <si>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</si>
  <si>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</si>
  <si>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</si>
  <si>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</si>
  <si>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Advertising &amp; Marketing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</si>
  <si>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</si>
  <si>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</si>
  <si>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</si>
  <si>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</si>
  <si>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</si>
  <si>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</si>
  <si>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</si>
  <si>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</si>
  <si>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</si>
  <si>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</si>
  <si>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</si>
  <si>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Rent</t>
  </si>
  <si>
    <t>Education &amp; Training</t>
  </si>
  <si>
    <t>IT Infrastructure Replacement</t>
  </si>
  <si>
    <t>Office Supplies</t>
  </si>
  <si>
    <t>Meals</t>
  </si>
  <si>
    <t>Other Contractual Services</t>
  </si>
  <si>
    <t>Computer Software (Non-Cap)</t>
  </si>
  <si>
    <t>Machinery/Furniture (Non-Cap)</t>
  </si>
  <si>
    <t>Professional Services</t>
  </si>
  <si>
    <t>GF Admin Charges</t>
  </si>
  <si>
    <t>Total Expenses</t>
  </si>
  <si>
    <t>Total</t>
  </si>
  <si>
    <t>FY 26 Budget</t>
  </si>
  <si>
    <t>Local Travel (Mileage Reimbursement)</t>
  </si>
  <si>
    <t>FY'26 September CACVB Financials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</si>
</sst>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2" fontId="0" fillId="2" borderId="0" xfId="0" applyNumberFormat="1" applyFill="1"/>
    <xf numFmtId="17" fontId="3" fillId="0" borderId="0" xfId="0" quotePrefix="1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/>
    <xf numFmtId="2" fontId="1" fillId="0" borderId="2" xfId="0" applyNumberFormat="1" applyFont="1" applyBorder="1"/>
    <xf numFmtId="0" fontId="2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0AC-2B29-4013-8C22-5A0D861CEB62}">
  <sheetPr>
    <tabColor theme="9"/>
    <pageSetUpPr fitToPage="1"/>
  </sheetPr>
  <dimension ref="A1:D38"/>
  <sheetViews>
    <sheetView tabSelected="1" topLeftCell="A9" workbookViewId="0">
      <selection activeCell="C37" sqref="C37"/>
    </sheetView>
  </sheetViews>
  <sheetFormatPr defaultRowHeight="14.4" x14ac:dyDescent="0.3"/>
  <cols>
    <col min="1" max="1" width="29.6640625" customWidth="1"/>
    <col min="2" max="4" width="23.6640625" style="3" customWidth="1"/>
  </cols>
  <sheetData>
    <row r="1" spans="1:4" ht="21" x14ac:dyDescent="0.4">
      <c r="A1" s="6" t="s">
        <v>37</v>
      </c>
    </row>
    <row r="2" spans="1:4" ht="25.95" customHeight="1" x14ac:dyDescent="0.35">
      <c r="A2" s="7" t="s">
        <v>0</v>
      </c>
      <c r="B2" s="8" t="s">
        <v>35</v>
      </c>
      <c r="C2" s="8" t="s">
        <v>1</v>
      </c>
      <c r="D2" s="8" t="s">
        <v>2</v>
      </c>
    </row>
    <row r="3" spans="1:4" x14ac:dyDescent="0.3">
      <c r="A3" t="s">
        <v>3</v>
      </c>
      <c r="B3" s="3">
        <v>1510806</v>
      </c>
      <c r="C3" s="3">
        <v>335734.75</v>
      </c>
      <c r="D3" s="3">
        <f>SUM(B3)</f>
        <v>1510806</v>
      </c>
    </row>
    <row r="4" spans="1:4" x14ac:dyDescent="0.3">
      <c r="A4" t="s">
        <v>4</v>
      </c>
      <c r="B4" s="3">
        <v>1373478</v>
      </c>
      <c r="C4" s="3">
        <v>343369.5</v>
      </c>
      <c r="D4" s="3">
        <f>SUM(B4)</f>
        <v>1373478</v>
      </c>
    </row>
    <row r="5" spans="1:4" x14ac:dyDescent="0.3">
      <c r="A5" t="s">
        <v>5</v>
      </c>
      <c r="B5" s="3">
        <v>40000</v>
      </c>
      <c r="C5" s="3">
        <v>7479.56</v>
      </c>
      <c r="D5" s="3">
        <f>SUM(B5-C5)</f>
        <v>32520.44</v>
      </c>
    </row>
    <row r="6" spans="1:4" x14ac:dyDescent="0.3">
      <c r="B6" s="9"/>
      <c r="D6" s="3">
        <f>SUM(C6:C6)</f>
        <v>0</v>
      </c>
    </row>
    <row r="7" spans="1:4" x14ac:dyDescent="0.3">
      <c r="B7" s="4">
        <f>SUM(B3:B6)</f>
        <v>2924284</v>
      </c>
      <c r="D7" s="10">
        <f>SUM(D3:D6)</f>
        <v>2916804.44</v>
      </c>
    </row>
    <row r="8" spans="1:4" ht="9" customHeight="1" x14ac:dyDescent="0.3">
      <c r="A8" s="1"/>
      <c r="B8" s="5"/>
      <c r="C8" s="5"/>
      <c r="D8" s="5"/>
    </row>
    <row r="9" spans="1:4" ht="25.95" customHeight="1" x14ac:dyDescent="0.35">
      <c r="A9" s="7" t="s">
        <v>6</v>
      </c>
      <c r="B9" s="8" t="s">
        <v>35</v>
      </c>
      <c r="C9" s="8" t="s">
        <v>7</v>
      </c>
      <c r="D9" s="8" t="s">
        <v>8</v>
      </c>
    </row>
    <row r="10" spans="1:4" x14ac:dyDescent="0.3">
      <c r="A10" s="2" t="s">
        <v>9</v>
      </c>
      <c r="B10">
        <v>1339733</v>
      </c>
      <c r="C10" s="4">
        <v>292248.28000000003</v>
      </c>
      <c r="D10" s="4">
        <f>SUM(B10-C10)</f>
        <v>1047484.72</v>
      </c>
    </row>
    <row r="11" spans="1:4" ht="8.4" customHeight="1" x14ac:dyDescent="0.3">
      <c r="A11" s="1"/>
      <c r="B11" s="5"/>
      <c r="C11" s="5"/>
      <c r="D11" s="5"/>
    </row>
    <row r="12" spans="1:4" ht="25.95" customHeight="1" x14ac:dyDescent="0.35">
      <c r="A12" s="11" t="s">
        <v>10</v>
      </c>
      <c r="D12" s="8" t="s">
        <v>2</v>
      </c>
    </row>
    <row r="13" spans="1:4" x14ac:dyDescent="0.3">
      <c r="A13" t="s">
        <v>11</v>
      </c>
      <c r="B13" s="12">
        <v>1429898</v>
      </c>
      <c r="C13" s="3">
        <v>429844.87</v>
      </c>
      <c r="D13" s="12">
        <f t="shared" ref="D13:D21" si="0">SUM(B13-C13)</f>
        <v>1000053.13</v>
      </c>
    </row>
    <row r="14" spans="1:4" x14ac:dyDescent="0.3">
      <c r="A14" t="s">
        <v>12</v>
      </c>
      <c r="B14" s="12">
        <v>31000</v>
      </c>
      <c r="C14" s="3">
        <v>23</v>
      </c>
      <c r="D14" s="12">
        <f t="shared" si="0"/>
        <v>30977</v>
      </c>
    </row>
    <row r="15" spans="1:4" x14ac:dyDescent="0.3">
      <c r="A15" t="s">
        <v>13</v>
      </c>
      <c r="B15" s="3">
        <v>45000</v>
      </c>
      <c r="C15" s="3">
        <v>0</v>
      </c>
      <c r="D15" s="12">
        <f t="shared" si="0"/>
        <v>45000</v>
      </c>
    </row>
    <row r="16" spans="1:4" x14ac:dyDescent="0.3">
      <c r="A16" t="s">
        <v>14</v>
      </c>
      <c r="B16" s="12">
        <v>13000</v>
      </c>
      <c r="C16" s="3">
        <v>862.15</v>
      </c>
      <c r="D16" s="12">
        <f t="shared" si="0"/>
        <v>12137.85</v>
      </c>
    </row>
    <row r="17" spans="1:4" x14ac:dyDescent="0.3">
      <c r="A17" t="s">
        <v>15</v>
      </c>
      <c r="B17" s="12">
        <v>30000</v>
      </c>
      <c r="C17" s="3">
        <v>10800</v>
      </c>
      <c r="D17" s="12">
        <f t="shared" si="0"/>
        <v>19200</v>
      </c>
    </row>
    <row r="18" spans="1:4" x14ac:dyDescent="0.3">
      <c r="A18" t="s">
        <v>16</v>
      </c>
      <c r="B18" s="3">
        <v>35000</v>
      </c>
      <c r="C18" s="3">
        <v>9683.2900000000009</v>
      </c>
      <c r="D18" s="12">
        <f t="shared" si="0"/>
        <v>25316.71</v>
      </c>
    </row>
    <row r="19" spans="1:4" x14ac:dyDescent="0.3">
      <c r="A19" t="s">
        <v>17</v>
      </c>
      <c r="B19" s="3">
        <v>25000</v>
      </c>
      <c r="C19" s="3">
        <v>8806.25</v>
      </c>
      <c r="D19" s="12">
        <f t="shared" si="0"/>
        <v>16193.75</v>
      </c>
    </row>
    <row r="20" spans="1:4" x14ac:dyDescent="0.3">
      <c r="A20" t="s">
        <v>18</v>
      </c>
      <c r="B20" s="3">
        <v>15360</v>
      </c>
      <c r="C20" s="3">
        <v>2787.42</v>
      </c>
      <c r="D20" s="12">
        <f t="shared" si="0"/>
        <v>12572.58</v>
      </c>
    </row>
    <row r="21" spans="1:4" x14ac:dyDescent="0.3">
      <c r="A21" t="s">
        <v>19</v>
      </c>
      <c r="B21" s="12">
        <v>15000</v>
      </c>
      <c r="C21" s="3">
        <f>SUM(207.86+578.49)</f>
        <v>786.35</v>
      </c>
      <c r="D21" s="12">
        <f t="shared" si="0"/>
        <v>14213.65</v>
      </c>
    </row>
    <row r="22" spans="1:4" ht="25.95" customHeight="1" x14ac:dyDescent="0.35">
      <c r="A22" s="11" t="s">
        <v>20</v>
      </c>
    </row>
    <row r="23" spans="1:4" x14ac:dyDescent="0.3">
      <c r="A23" t="s">
        <v>21</v>
      </c>
      <c r="B23" s="3">
        <v>6000</v>
      </c>
      <c r="C23" s="3">
        <v>0</v>
      </c>
      <c r="D23" s="3">
        <f>SUM(B23-C23)</f>
        <v>6000</v>
      </c>
    </row>
    <row r="24" spans="1:4" x14ac:dyDescent="0.3">
      <c r="A24" t="s">
        <v>22</v>
      </c>
      <c r="B24" s="3">
        <v>3000</v>
      </c>
      <c r="C24" s="3">
        <v>0</v>
      </c>
      <c r="D24" s="3">
        <f t="shared" ref="D24:D35" si="1">SUM(B24-C24)</f>
        <v>3000</v>
      </c>
    </row>
    <row r="25" spans="1:4" x14ac:dyDescent="0.3">
      <c r="A25" t="s">
        <v>23</v>
      </c>
      <c r="B25" s="3">
        <v>78154</v>
      </c>
      <c r="C25" s="3">
        <f>SUM(18361.07+9056.66)</f>
        <v>27417.73</v>
      </c>
      <c r="D25" s="3">
        <f t="shared" si="1"/>
        <v>50736.270000000004</v>
      </c>
    </row>
    <row r="26" spans="1:4" x14ac:dyDescent="0.3">
      <c r="A26" t="s">
        <v>24</v>
      </c>
      <c r="B26" s="3">
        <v>28000</v>
      </c>
      <c r="C26" s="3">
        <v>6201.95</v>
      </c>
      <c r="D26" s="3">
        <f t="shared" si="1"/>
        <v>21798.05</v>
      </c>
    </row>
    <row r="27" spans="1:4" x14ac:dyDescent="0.3">
      <c r="A27" t="s">
        <v>36</v>
      </c>
      <c r="B27" s="3">
        <v>5000</v>
      </c>
      <c r="C27" s="3">
        <v>445</v>
      </c>
      <c r="D27" s="3">
        <f t="shared" si="1"/>
        <v>4555</v>
      </c>
    </row>
    <row r="28" spans="1:4" x14ac:dyDescent="0.3">
      <c r="A28" t="s">
        <v>25</v>
      </c>
      <c r="B28" s="3">
        <v>6260</v>
      </c>
      <c r="C28" s="3">
        <v>0</v>
      </c>
      <c r="D28" s="3">
        <f t="shared" si="1"/>
        <v>6260</v>
      </c>
    </row>
    <row r="29" spans="1:4" x14ac:dyDescent="0.3">
      <c r="A29" t="s">
        <v>26</v>
      </c>
      <c r="B29" s="3">
        <v>4000</v>
      </c>
      <c r="C29" s="3">
        <v>650.87</v>
      </c>
      <c r="D29" s="3">
        <f t="shared" si="1"/>
        <v>3349.13</v>
      </c>
    </row>
    <row r="30" spans="1:4" x14ac:dyDescent="0.3">
      <c r="A30" t="s">
        <v>27</v>
      </c>
      <c r="B30" s="3">
        <v>4500</v>
      </c>
      <c r="C30" s="3">
        <v>1328.92</v>
      </c>
      <c r="D30" s="3">
        <f t="shared" si="1"/>
        <v>3171.08</v>
      </c>
    </row>
    <row r="31" spans="1:4" x14ac:dyDescent="0.3">
      <c r="A31" t="s">
        <v>28</v>
      </c>
      <c r="B31" s="3">
        <v>3000</v>
      </c>
      <c r="C31" s="3">
        <v>58.43</v>
      </c>
      <c r="D31" s="3">
        <f t="shared" si="1"/>
        <v>2941.57</v>
      </c>
    </row>
    <row r="32" spans="1:4" x14ac:dyDescent="0.3">
      <c r="A32" t="s">
        <v>29</v>
      </c>
      <c r="B32" s="3">
        <v>6000</v>
      </c>
      <c r="C32" s="3">
        <v>0</v>
      </c>
      <c r="D32" s="3">
        <f t="shared" si="1"/>
        <v>6000</v>
      </c>
    </row>
    <row r="33" spans="1:4" x14ac:dyDescent="0.3">
      <c r="A33" t="s">
        <v>30</v>
      </c>
      <c r="B33" s="3">
        <v>5000</v>
      </c>
      <c r="C33" s="3">
        <v>0</v>
      </c>
      <c r="D33" s="3">
        <f t="shared" si="1"/>
        <v>5000</v>
      </c>
    </row>
    <row r="34" spans="1:4" x14ac:dyDescent="0.3">
      <c r="A34" t="s">
        <v>31</v>
      </c>
      <c r="B34" s="3">
        <v>4364</v>
      </c>
      <c r="C34" s="3">
        <v>0</v>
      </c>
      <c r="D34" s="3">
        <f t="shared" si="1"/>
        <v>4364</v>
      </c>
    </row>
    <row r="35" spans="1:4" x14ac:dyDescent="0.3">
      <c r="A35" t="s">
        <v>32</v>
      </c>
      <c r="B35" s="3">
        <v>58486</v>
      </c>
      <c r="C35" s="3">
        <v>14423.93</v>
      </c>
      <c r="D35" s="3">
        <f t="shared" si="1"/>
        <v>44062.07</v>
      </c>
    </row>
    <row r="36" spans="1:4" ht="18" customHeight="1" x14ac:dyDescent="0.3">
      <c r="A36" s="2" t="s">
        <v>33</v>
      </c>
      <c r="B36" s="4">
        <f>SUM(B13:B35)</f>
        <v>1851022</v>
      </c>
      <c r="C36" s="4">
        <f>SUM(C13:C35)</f>
        <v>514120.15999999992</v>
      </c>
      <c r="D36" s="4">
        <f>SUM(D13:D35)</f>
        <v>1336901.8400000001</v>
      </c>
    </row>
    <row r="37" spans="1:4" ht="18" customHeight="1" x14ac:dyDescent="0.3">
      <c r="A37" s="2" t="s">
        <v>34</v>
      </c>
      <c r="B37" s="4">
        <f>SUM(B36+B10)</f>
        <v>3190755</v>
      </c>
      <c r="C37" s="4">
        <f>SUM(C36+C10)</f>
        <v>806368.44</v>
      </c>
      <c r="D37" s="4">
        <f>SUM(D36+D10)</f>
        <v>2384386.56</v>
      </c>
    </row>
    <row r="38" spans="1:4" x14ac:dyDescent="0.3">
      <c r="A38" s="2"/>
      <c r="B38" s="4"/>
      <c r="C38" s="4"/>
      <c r="D38" s="4"/>
    </row>
  </sheetData>
  <pageMargins left="0.25" right="0.25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fc1c79717e71317a84c0e0df0ecf57c3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039f1cf3e1e6ab02472bb488915721d6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D14BD18-3D51-4C55-BF42-04449C6B2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63449-F894-448A-9DB6-EE1A5E915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97c83c-9881-4602-849f-d7bdc5f736aa"/>
    <ds:schemaRef ds:uri="57e93ad4-19d2-403a-87fc-8a6bf8159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F9DF5C-A7DB-4651-94AA-3DBD29C2AFA0}">
  <ds:schemaRefs>
    <ds:schemaRef ds:uri="http://schemas.openxmlformats.org/package/2006/metadata/core-properties"/>
    <ds:schemaRef ds:uri="http://purl.org/dc/dcmitype/"/>
    <ds:schemaRef ds:uri="57e93ad4-19d2-403a-87fc-8a6bf8159da0"/>
    <ds:schemaRef ds:uri="http://schemas.microsoft.com/office/infopath/2007/PartnerControls"/>
    <ds:schemaRef ds:uri="http://schemas.microsoft.com/office/2006/metadata/properties"/>
    <ds:schemaRef ds:uri="0197c83c-9881-4602-849f-d7bdc5f736aa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>Ruairi Vaughan</cp:lastModifiedBy>
  <cp:revision/>
  <dcterms:created xsi:type="dcterms:W3CDTF">2023-08-09T18:41:50Z</dcterms:created>
  <dcterms:modified xsi:type="dcterms:W3CDTF">2025-10-15T19:43:45Z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